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0460" windowHeight="73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6" i="1"/>
  <c r="D37" i="1"/>
  <c r="F20" i="1"/>
  <c r="C20" i="1"/>
  <c r="E41" i="1"/>
  <c r="C3" i="1"/>
  <c r="E13" i="1"/>
  <c r="E7" i="1"/>
  <c r="C32" i="1"/>
  <c r="E40" i="1"/>
  <c r="E47" i="1"/>
  <c r="E43" i="1"/>
  <c r="E39" i="1"/>
  <c r="E42" i="1"/>
  <c r="E44" i="1"/>
  <c r="E45" i="1"/>
  <c r="E46" i="1"/>
  <c r="C37" i="1"/>
  <c r="E34" i="1"/>
  <c r="E35" i="1"/>
  <c r="E36" i="1"/>
  <c r="E28" i="1"/>
  <c r="E29" i="1"/>
  <c r="E24" i="1"/>
  <c r="E25" i="1"/>
  <c r="E26" i="1"/>
  <c r="E27" i="1"/>
  <c r="E30" i="1"/>
  <c r="E31" i="1"/>
  <c r="D32" i="1"/>
  <c r="C48" i="1"/>
  <c r="D48" i="1"/>
  <c r="H19" i="1"/>
  <c r="H18" i="1"/>
  <c r="H17" i="1"/>
  <c r="H13" i="1"/>
  <c r="H12" i="1"/>
  <c r="H11" i="1"/>
  <c r="H10" i="1"/>
  <c r="E19" i="1"/>
  <c r="E18" i="1"/>
  <c r="E17" i="1"/>
  <c r="E12" i="1"/>
  <c r="E11" i="1"/>
  <c r="E10" i="1"/>
  <c r="E6" i="1"/>
  <c r="G20" i="1"/>
  <c r="D20" i="1"/>
  <c r="E37" i="1"/>
  <c r="E48" i="1"/>
  <c r="E32" i="1"/>
  <c r="H20" i="1"/>
  <c r="E20" i="1"/>
</calcChain>
</file>

<file path=xl/sharedStrings.xml><?xml version="1.0" encoding="utf-8"?>
<sst xmlns="http://schemas.openxmlformats.org/spreadsheetml/2006/main" count="58" uniqueCount="51">
  <si>
    <t>INCOME</t>
  </si>
  <si>
    <t>5th Grade Committee</t>
  </si>
  <si>
    <t>Father Daughter Event</t>
  </si>
  <si>
    <t>Mother Son Event</t>
  </si>
  <si>
    <t>Spirtwear</t>
  </si>
  <si>
    <t>Bingo Night</t>
  </si>
  <si>
    <t>5th Grade Celebration</t>
  </si>
  <si>
    <t>Book Fair (2 events)</t>
  </si>
  <si>
    <t>Exceptional Children</t>
  </si>
  <si>
    <t xml:space="preserve">Health &amp; Wellness </t>
  </si>
  <si>
    <t>Hospitality (6 events)</t>
  </si>
  <si>
    <t>Movie Night</t>
  </si>
  <si>
    <t>Room Mom Committee</t>
  </si>
  <si>
    <t>Total Programs</t>
  </si>
  <si>
    <t>Scholarship</t>
  </si>
  <si>
    <t>Total Grants</t>
  </si>
  <si>
    <t>Accounting Audit</t>
  </si>
  <si>
    <t>Bank Exp (Supplies &amp; Service Charge)</t>
  </si>
  <si>
    <t>F, F &amp; E</t>
  </si>
  <si>
    <t>Incorporation Fee</t>
  </si>
  <si>
    <t>Insurance</t>
  </si>
  <si>
    <t>Leadership Training</t>
  </si>
  <si>
    <t>Total Administrative Charges</t>
  </si>
  <si>
    <t>YTD</t>
  </si>
  <si>
    <t>Budget</t>
  </si>
  <si>
    <t>Variance</t>
  </si>
  <si>
    <t xml:space="preserve"> Total Income</t>
  </si>
  <si>
    <t>EXPENSE</t>
  </si>
  <si>
    <t>PROGRAMS</t>
  </si>
  <si>
    <t>GRANTS</t>
  </si>
  <si>
    <t>ADMINISTRATIVE</t>
  </si>
  <si>
    <t>Checking</t>
  </si>
  <si>
    <t>Total Cash Balance</t>
  </si>
  <si>
    <t xml:space="preserve">     Box Tops</t>
  </si>
  <si>
    <t xml:space="preserve">     School Kit</t>
  </si>
  <si>
    <t>Redemptions (Boxtops, school kits)</t>
  </si>
  <si>
    <t xml:space="preserve">      In and Out Photo Family Pictures</t>
  </si>
  <si>
    <t>`</t>
  </si>
  <si>
    <t xml:space="preserve">      Spirit Days/Nights</t>
  </si>
  <si>
    <t>Treasurer's Report as of August 31, 2019</t>
  </si>
  <si>
    <t>Membership (600 member goal)</t>
  </si>
  <si>
    <t>Watch D.O.G.S. (Dad's of Great Students)</t>
  </si>
  <si>
    <t>Carryover Expense 2018-19</t>
  </si>
  <si>
    <t>Office Expense</t>
  </si>
  <si>
    <t>Whitlow Fall Fundraiser</t>
  </si>
  <si>
    <t>Corporate Sponsorships</t>
  </si>
  <si>
    <t xml:space="preserve">      Corporate Sponsorship/Donations</t>
  </si>
  <si>
    <t>Grade Level / Departmental Grants</t>
  </si>
  <si>
    <t>PTO Website</t>
  </si>
  <si>
    <t>Start-up-Cost PTO</t>
  </si>
  <si>
    <t>Whitlow PTO 2019-20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</si>
</sst>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22"/>
      <color rgb="FFFF000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20"/>
      <name val="Times New Roman"/>
    </font>
    <font>
      <b/>
      <sz val="16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4" fontId="7" fillId="0" borderId="0" xfId="0" applyNumberFormat="1" applyFont="1" applyFill="1" applyBorder="1"/>
    <xf numFmtId="44" fontId="7" fillId="0" borderId="2" xfId="0" applyNumberFormat="1" applyFont="1" applyFill="1" applyBorder="1"/>
    <xf numFmtId="0" fontId="6" fillId="0" borderId="0" xfId="0" applyFont="1" applyFill="1" applyBorder="1" applyAlignment="1">
      <alignment horizontal="right"/>
    </xf>
    <xf numFmtId="44" fontId="6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Alignment="1">
      <alignment horizontal="left" indent="1"/>
    </xf>
    <xf numFmtId="0" fontId="10" fillId="0" borderId="0" xfId="0" applyFont="1"/>
    <xf numFmtId="8" fontId="10" fillId="0" borderId="0" xfId="0" applyNumberFormat="1" applyFont="1"/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indent="1"/>
    </xf>
    <xf numFmtId="44" fontId="15" fillId="0" borderId="0" xfId="0" applyNumberFormat="1" applyFont="1"/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4" fontId="7" fillId="0" borderId="8" xfId="0" applyNumberFormat="1" applyFont="1" applyFill="1" applyBorder="1"/>
    <xf numFmtId="44" fontId="15" fillId="0" borderId="0" xfId="0" applyNumberFormat="1" applyFont="1" applyBorder="1"/>
    <xf numFmtId="44" fontId="7" fillId="0" borderId="1" xfId="0" applyNumberFormat="1" applyFont="1" applyFill="1" applyBorder="1"/>
    <xf numFmtId="44" fontId="6" fillId="0" borderId="3" xfId="0" applyNumberFormat="1" applyFont="1" applyFill="1" applyBorder="1"/>
    <xf numFmtId="0" fontId="7" fillId="0" borderId="0" xfId="0" applyFont="1"/>
    <xf numFmtId="44" fontId="7" fillId="0" borderId="0" xfId="0" applyNumberFormat="1" applyFont="1" applyBorder="1"/>
    <xf numFmtId="44" fontId="7" fillId="0" borderId="2" xfId="0" applyNumberFormat="1" applyFont="1" applyBorder="1"/>
    <xf numFmtId="44" fontId="15" fillId="3" borderId="0" xfId="0" applyNumberFormat="1" applyFont="1" applyFill="1" applyBorder="1"/>
    <xf numFmtId="44" fontId="7" fillId="3" borderId="1" xfId="0" applyNumberFormat="1" applyFont="1" applyFill="1" applyBorder="1"/>
    <xf numFmtId="44" fontId="15" fillId="3" borderId="0" xfId="0" applyNumberFormat="1" applyFont="1" applyFill="1"/>
    <xf numFmtId="44" fontId="7" fillId="3" borderId="8" xfId="0" applyNumberFormat="1" applyFont="1" applyFill="1" applyBorder="1"/>
    <xf numFmtId="0" fontId="17" fillId="0" borderId="3" xfId="0" applyFont="1" applyBorder="1" applyAlignment="1">
      <alignment horizontal="left"/>
    </xf>
    <xf numFmtId="0" fontId="7" fillId="0" borderId="0" xfId="0" applyFont="1" applyAlignment="1">
      <alignment horizontal="right"/>
    </xf>
    <xf numFmtId="44" fontId="7" fillId="0" borderId="0" xfId="0" applyNumberFormat="1" applyFont="1" applyFill="1" applyBorder="1" applyAlignment="1">
      <alignment horizontal="center"/>
    </xf>
    <xf numFmtId="44" fontId="7" fillId="0" borderId="10" xfId="0" applyNumberFormat="1" applyFont="1" applyFill="1" applyBorder="1"/>
    <xf numFmtId="44" fontId="7" fillId="0" borderId="5" xfId="0" applyNumberFormat="1" applyFont="1" applyFill="1" applyBorder="1"/>
    <xf numFmtId="44" fontId="7" fillId="0" borderId="4" xfId="0" applyNumberFormat="1" applyFont="1" applyFill="1" applyBorder="1"/>
    <xf numFmtId="44" fontId="7" fillId="0" borderId="6" xfId="0" applyNumberFormat="1" applyFont="1" applyFill="1" applyBorder="1"/>
    <xf numFmtId="44" fontId="7" fillId="0" borderId="11" xfId="0" applyNumberFormat="1" applyFont="1" applyFill="1" applyBorder="1"/>
    <xf numFmtId="44" fontId="7" fillId="0" borderId="11" xfId="0" applyNumberFormat="1" applyFont="1" applyBorder="1"/>
    <xf numFmtId="44" fontId="9" fillId="0" borderId="8" xfId="0" applyNumberFormat="1" applyFont="1" applyFill="1" applyBorder="1"/>
    <xf numFmtId="44" fontId="9" fillId="3" borderId="8" xfId="0" applyNumberFormat="1" applyFont="1" applyFill="1" applyBorder="1"/>
    <xf numFmtId="44" fontId="7" fillId="0" borderId="10" xfId="0" applyNumberFormat="1" applyFont="1" applyBorder="1"/>
    <xf numFmtId="44" fontId="6" fillId="0" borderId="11" xfId="0" applyNumberFormat="1" applyFont="1" applyFill="1" applyBorder="1"/>
    <xf numFmtId="44" fontId="15" fillId="0" borderId="0" xfId="0" applyNumberFormat="1" applyFont="1" applyFill="1" applyBorder="1"/>
    <xf numFmtId="44" fontId="15" fillId="0" borderId="0" xfId="0" applyNumberFormat="1" applyFont="1" applyFill="1"/>
    <xf numFmtId="44" fontId="6" fillId="0" borderId="2" xfId="0" applyNumberFormat="1" applyFont="1" applyFill="1" applyBorder="1"/>
    <xf numFmtId="44" fontId="6" fillId="0" borderId="11" xfId="0" applyNumberFormat="1" applyFont="1" applyBorder="1"/>
    <xf numFmtId="44" fontId="6" fillId="0" borderId="9" xfId="0" applyNumberFormat="1" applyFont="1" applyFill="1" applyBorder="1"/>
    <xf numFmtId="44" fontId="6" fillId="0" borderId="9" xfId="0" applyNumberFormat="1" applyFont="1" applyBorder="1"/>
    <xf numFmtId="0" fontId="4" fillId="2" borderId="1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4" fontId="7" fillId="0" borderId="0" xfId="0" applyNumberFormat="1" applyFont="1" applyAlignment="1">
      <alignment horizontal="center"/>
    </xf>
    <xf numFmtId="44" fontId="6" fillId="0" borderId="2" xfId="0" applyNumberFormat="1" applyFont="1" applyBorder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9"/>
  <sheetViews>
    <sheetView tabSelected="1" workbookViewId="0">
      <selection activeCell="L11" sqref="L11"/>
    </sheetView>
  </sheetViews>
  <sheetFormatPr baseColWidth="10" defaultColWidth="10.83203125" defaultRowHeight="15" x14ac:dyDescent="0"/>
  <cols>
    <col min="1" max="1" width="10.83203125" style="26"/>
    <col min="2" max="2" width="41.1640625" style="26" customWidth="1"/>
    <col min="3" max="3" width="12.5" style="26" customWidth="1"/>
    <col min="4" max="4" width="13.1640625" style="26" customWidth="1"/>
    <col min="5" max="5" width="13.5" style="26" customWidth="1"/>
    <col min="6" max="6" width="16.6640625" style="26" customWidth="1"/>
    <col min="7" max="7" width="13.5" style="26" customWidth="1"/>
    <col min="8" max="8" width="12" style="26" customWidth="1"/>
    <col min="9" max="12" width="10.83203125" style="26"/>
    <col min="13" max="13" width="12.6640625" style="26" customWidth="1"/>
    <col min="14" max="14" width="13.1640625" style="26" customWidth="1"/>
    <col min="15" max="15" width="12.83203125" style="26" customWidth="1"/>
    <col min="16" max="16384" width="10.83203125" style="26"/>
  </cols>
  <sheetData>
    <row r="1" spans="1:8" ht="25.5">
      <c r="B1" s="56" t="s">
        <v>39</v>
      </c>
      <c r="C1" s="56"/>
      <c r="D1" s="56"/>
      <c r="E1" s="56"/>
      <c r="F1" s="56"/>
    </row>
    <row r="2" spans="1:8">
      <c r="B2" s="34" t="s">
        <v>31</v>
      </c>
      <c r="C2" s="57">
        <v>24123.93</v>
      </c>
      <c r="D2" s="57"/>
      <c r="E2" s="57"/>
    </row>
    <row r="3" spans="1:8">
      <c r="B3" s="34" t="s">
        <v>32</v>
      </c>
      <c r="C3" s="58">
        <f>SUM(C2:E2)</f>
        <v>24123.93</v>
      </c>
      <c r="D3" s="58"/>
      <c r="E3" s="58"/>
    </row>
    <row r="4" spans="1:8" ht="27">
      <c r="A4" s="1"/>
      <c r="B4" s="2"/>
      <c r="C4" s="53" t="s">
        <v>0</v>
      </c>
      <c r="D4" s="54"/>
      <c r="E4" s="55"/>
      <c r="F4" s="53" t="s">
        <v>27</v>
      </c>
      <c r="G4" s="54"/>
      <c r="H4" s="55"/>
    </row>
    <row r="5" spans="1:8" ht="20.25">
      <c r="A5" s="52" t="s">
        <v>50</v>
      </c>
      <c r="B5" s="3" t="s">
        <v>37</v>
      </c>
      <c r="C5" s="20" t="s">
        <v>23</v>
      </c>
      <c r="D5" s="4" t="s">
        <v>24</v>
      </c>
      <c r="E5" s="21" t="s">
        <v>25</v>
      </c>
      <c r="F5" s="20" t="s">
        <v>23</v>
      </c>
      <c r="G5" s="4" t="s">
        <v>24</v>
      </c>
      <c r="H5" s="21" t="s">
        <v>25</v>
      </c>
    </row>
    <row r="6" spans="1:8">
      <c r="A6" s="52"/>
      <c r="B6" s="5" t="s">
        <v>1</v>
      </c>
      <c r="C6" s="22"/>
      <c r="D6" s="23">
        <v>6000</v>
      </c>
      <c r="E6" s="24">
        <f>D6-C6</f>
        <v>6000</v>
      </c>
      <c r="F6" s="22"/>
      <c r="G6" s="19">
        <v>4000</v>
      </c>
      <c r="H6" s="24">
        <f>G6-F6</f>
        <v>4000</v>
      </c>
    </row>
    <row r="7" spans="1:8">
      <c r="A7" s="52"/>
      <c r="B7" s="5" t="s">
        <v>35</v>
      </c>
      <c r="C7" s="32"/>
      <c r="D7" s="23">
        <v>3775</v>
      </c>
      <c r="E7" s="24">
        <f>D7-SUM(C8:C9)</f>
        <v>380.19999999999982</v>
      </c>
      <c r="F7" s="42"/>
      <c r="G7" s="19">
        <v>400</v>
      </c>
      <c r="H7" s="24">
        <f>G7-F7</f>
        <v>400</v>
      </c>
    </row>
    <row r="8" spans="1:8">
      <c r="A8" s="52"/>
      <c r="B8" s="5" t="s">
        <v>33</v>
      </c>
      <c r="C8" s="22"/>
      <c r="D8" s="29"/>
      <c r="E8" s="30"/>
      <c r="F8" s="32"/>
      <c r="G8" s="31"/>
      <c r="H8" s="30"/>
    </row>
    <row r="9" spans="1:8">
      <c r="A9" s="52"/>
      <c r="B9" s="5" t="s">
        <v>34</v>
      </c>
      <c r="C9" s="22">
        <v>3394.8</v>
      </c>
      <c r="D9" s="29"/>
      <c r="E9" s="30"/>
      <c r="F9" s="32">
        <v>12.74</v>
      </c>
      <c r="G9" s="31"/>
      <c r="H9" s="30"/>
    </row>
    <row r="10" spans="1:8">
      <c r="A10" s="52"/>
      <c r="B10" s="5" t="s">
        <v>2</v>
      </c>
      <c r="C10" s="22"/>
      <c r="D10" s="46">
        <v>8000</v>
      </c>
      <c r="E10" s="24">
        <f>D10-C10</f>
        <v>8000</v>
      </c>
      <c r="F10" s="42"/>
      <c r="G10" s="47">
        <v>4000</v>
      </c>
      <c r="H10" s="24">
        <f>G10-F10</f>
        <v>4000</v>
      </c>
    </row>
    <row r="11" spans="1:8">
      <c r="A11" s="52"/>
      <c r="B11" s="5" t="s">
        <v>40</v>
      </c>
      <c r="C11" s="22">
        <v>2755.66</v>
      </c>
      <c r="D11" s="46">
        <v>5000</v>
      </c>
      <c r="E11" s="24">
        <f>D11-C11</f>
        <v>2244.34</v>
      </c>
      <c r="F11" s="42">
        <v>540</v>
      </c>
      <c r="G11" s="47">
        <v>1200</v>
      </c>
      <c r="H11" s="24">
        <f>G11-F11</f>
        <v>660</v>
      </c>
    </row>
    <row r="12" spans="1:8">
      <c r="A12" s="52"/>
      <c r="B12" s="5" t="s">
        <v>3</v>
      </c>
      <c r="C12" s="22"/>
      <c r="D12" s="46">
        <v>620</v>
      </c>
      <c r="E12" s="24">
        <f>D12-C12</f>
        <v>620</v>
      </c>
      <c r="F12" s="42">
        <v>75</v>
      </c>
      <c r="G12" s="47">
        <v>150</v>
      </c>
      <c r="H12" s="24">
        <f>G12-F12</f>
        <v>75</v>
      </c>
    </row>
    <row r="13" spans="1:8">
      <c r="A13" s="52"/>
      <c r="B13" s="5" t="s">
        <v>45</v>
      </c>
      <c r="C13" s="32"/>
      <c r="D13" s="23">
        <v>7000</v>
      </c>
      <c r="E13" s="24">
        <f>D13-SUM(C14:C16)</f>
        <v>3554.7200000000003</v>
      </c>
      <c r="F13" s="42"/>
      <c r="G13" s="19">
        <v>300</v>
      </c>
      <c r="H13" s="24">
        <f>G13-F13</f>
        <v>300</v>
      </c>
    </row>
    <row r="14" spans="1:8">
      <c r="A14" s="52"/>
      <c r="B14" s="5" t="s">
        <v>46</v>
      </c>
      <c r="C14" s="22">
        <v>2883.48</v>
      </c>
      <c r="D14" s="29"/>
      <c r="E14" s="30"/>
      <c r="F14" s="43"/>
      <c r="G14" s="31"/>
      <c r="H14" s="30"/>
    </row>
    <row r="15" spans="1:8">
      <c r="A15" s="52"/>
      <c r="B15" s="5" t="s">
        <v>36</v>
      </c>
      <c r="C15" s="22"/>
      <c r="D15" s="29"/>
      <c r="E15" s="30"/>
      <c r="F15" s="43"/>
      <c r="G15" s="31"/>
      <c r="H15" s="30"/>
    </row>
    <row r="16" spans="1:8">
      <c r="A16" s="52"/>
      <c r="B16" s="5" t="s">
        <v>38</v>
      </c>
      <c r="C16" s="22">
        <v>561.79999999999995</v>
      </c>
      <c r="D16" s="29"/>
      <c r="E16" s="30"/>
      <c r="F16" s="43"/>
      <c r="G16" s="31"/>
      <c r="H16" s="30"/>
    </row>
    <row r="17" spans="1:15">
      <c r="A17" s="52"/>
      <c r="B17" s="5" t="s">
        <v>4</v>
      </c>
      <c r="C17" s="22">
        <v>4615.33</v>
      </c>
      <c r="D17" s="23">
        <v>9500</v>
      </c>
      <c r="E17" s="24">
        <f>D17-C17</f>
        <v>4884.67</v>
      </c>
      <c r="F17" s="42"/>
      <c r="G17" s="19">
        <v>8000</v>
      </c>
      <c r="H17" s="24">
        <f>G17-F17</f>
        <v>8000</v>
      </c>
    </row>
    <row r="18" spans="1:15">
      <c r="A18" s="52"/>
      <c r="B18" s="5" t="s">
        <v>5</v>
      </c>
      <c r="C18" s="22"/>
      <c r="D18" s="46">
        <v>4000</v>
      </c>
      <c r="E18" s="24">
        <f>D18-C18</f>
        <v>4000</v>
      </c>
      <c r="F18" s="42"/>
      <c r="G18" s="46">
        <v>3000</v>
      </c>
      <c r="H18" s="24">
        <f>G18-F18</f>
        <v>3000</v>
      </c>
    </row>
    <row r="19" spans="1:15">
      <c r="A19" s="52"/>
      <c r="B19" s="5" t="s">
        <v>44</v>
      </c>
      <c r="C19" s="22"/>
      <c r="D19" s="46">
        <v>20000</v>
      </c>
      <c r="E19" s="24">
        <f>D19-C19</f>
        <v>20000</v>
      </c>
      <c r="F19" s="42"/>
      <c r="G19" s="6">
        <v>2500</v>
      </c>
      <c r="H19" s="24">
        <f>G19-F19</f>
        <v>2500</v>
      </c>
      <c r="L19" s="16"/>
      <c r="M19" s="17"/>
      <c r="N19" s="17"/>
      <c r="O19" s="17"/>
    </row>
    <row r="20" spans="1:15">
      <c r="A20" s="52"/>
      <c r="B20" s="8" t="s">
        <v>26</v>
      </c>
      <c r="C20" s="48">
        <f t="shared" ref="C20:H20" si="0">SUM(C6:C19)</f>
        <v>14211.07</v>
      </c>
      <c r="D20" s="7">
        <f t="shared" si="0"/>
        <v>63895</v>
      </c>
      <c r="E20" s="45">
        <f t="shared" si="0"/>
        <v>49683.93</v>
      </c>
      <c r="F20" s="25">
        <f t="shared" si="0"/>
        <v>627.74</v>
      </c>
      <c r="G20" s="28">
        <f t="shared" si="0"/>
        <v>23550</v>
      </c>
      <c r="H20" s="49">
        <f t="shared" si="0"/>
        <v>22935</v>
      </c>
      <c r="L20" s="18"/>
      <c r="M20" s="19"/>
      <c r="N20" s="19"/>
      <c r="O20" s="19"/>
    </row>
    <row r="21" spans="1:15">
      <c r="A21" s="52"/>
      <c r="B21" s="8"/>
      <c r="C21" s="6"/>
      <c r="D21" s="6"/>
      <c r="E21" s="9"/>
      <c r="F21" s="9"/>
      <c r="G21" s="27"/>
      <c r="H21" s="27"/>
      <c r="L21" s="18"/>
      <c r="M21" s="19"/>
      <c r="N21" s="19"/>
      <c r="O21" s="19"/>
    </row>
    <row r="22" spans="1:15" ht="20.25">
      <c r="A22" s="52"/>
      <c r="B22" s="8"/>
      <c r="C22" s="53" t="s">
        <v>27</v>
      </c>
      <c r="D22" s="54"/>
      <c r="E22" s="55"/>
      <c r="F22" s="9"/>
      <c r="L22" s="18"/>
      <c r="M22" s="19"/>
      <c r="N22" s="19"/>
      <c r="O22" s="19"/>
    </row>
    <row r="23" spans="1:15" ht="20.25">
      <c r="A23" s="52"/>
      <c r="B23" s="10" t="s">
        <v>28</v>
      </c>
      <c r="C23" s="20" t="s">
        <v>23</v>
      </c>
      <c r="D23" s="4" t="s">
        <v>24</v>
      </c>
      <c r="E23" s="21" t="s">
        <v>25</v>
      </c>
      <c r="F23" s="6"/>
      <c r="L23" s="18"/>
      <c r="M23" s="19"/>
      <c r="N23" s="19"/>
      <c r="O23" s="19"/>
    </row>
    <row r="24" spans="1:15">
      <c r="A24" s="52"/>
      <c r="B24" s="5" t="s">
        <v>6</v>
      </c>
      <c r="C24" s="37"/>
      <c r="D24" s="38">
        <v>5500</v>
      </c>
      <c r="E24" s="24">
        <f t="shared" ref="E24:E31" si="1">D24-C24</f>
        <v>5500</v>
      </c>
      <c r="F24" s="6"/>
      <c r="L24" s="18"/>
      <c r="M24" s="19"/>
      <c r="N24" s="19"/>
      <c r="O24" s="19"/>
    </row>
    <row r="25" spans="1:15">
      <c r="A25" s="52"/>
      <c r="B25" s="5" t="s">
        <v>7</v>
      </c>
      <c r="C25" s="22"/>
      <c r="D25" s="6">
        <v>200</v>
      </c>
      <c r="E25" s="24">
        <f t="shared" si="1"/>
        <v>200</v>
      </c>
      <c r="F25" s="6"/>
      <c r="L25" s="18"/>
      <c r="M25" s="19"/>
      <c r="N25" s="19"/>
      <c r="O25" s="19"/>
    </row>
    <row r="26" spans="1:15">
      <c r="A26" s="52"/>
      <c r="B26" s="5" t="s">
        <v>8</v>
      </c>
      <c r="C26" s="22"/>
      <c r="D26" s="6">
        <v>500</v>
      </c>
      <c r="E26" s="24">
        <f t="shared" si="1"/>
        <v>500</v>
      </c>
      <c r="F26" s="6"/>
    </row>
    <row r="27" spans="1:15">
      <c r="A27" s="52"/>
      <c r="B27" s="5" t="s">
        <v>9</v>
      </c>
      <c r="C27" s="22"/>
      <c r="D27" s="6">
        <v>200</v>
      </c>
      <c r="E27" s="24">
        <f t="shared" si="1"/>
        <v>200</v>
      </c>
      <c r="F27" s="6"/>
    </row>
    <row r="28" spans="1:15">
      <c r="A28" s="52"/>
      <c r="B28" s="5" t="s">
        <v>10</v>
      </c>
      <c r="C28" s="22">
        <v>10127.959999999999</v>
      </c>
      <c r="D28" s="6">
        <v>17000</v>
      </c>
      <c r="E28" s="24">
        <f t="shared" si="1"/>
        <v>6872.0400000000009</v>
      </c>
      <c r="F28" s="6"/>
    </row>
    <row r="29" spans="1:15">
      <c r="A29" s="52"/>
      <c r="B29" s="5" t="s">
        <v>11</v>
      </c>
      <c r="C29" s="22"/>
      <c r="D29" s="6">
        <v>2500</v>
      </c>
      <c r="E29" s="24">
        <f t="shared" si="1"/>
        <v>2500</v>
      </c>
      <c r="F29" s="6"/>
    </row>
    <row r="30" spans="1:15">
      <c r="A30" s="52"/>
      <c r="B30" s="5" t="s">
        <v>12</v>
      </c>
      <c r="C30" s="22"/>
      <c r="D30" s="6">
        <v>200</v>
      </c>
      <c r="E30" s="24">
        <f t="shared" si="1"/>
        <v>200</v>
      </c>
      <c r="F30" s="6"/>
    </row>
    <row r="31" spans="1:15">
      <c r="A31" s="52"/>
      <c r="B31" s="5" t="s">
        <v>41</v>
      </c>
      <c r="C31" s="22"/>
      <c r="D31" s="35">
        <v>400</v>
      </c>
      <c r="E31" s="24">
        <f t="shared" si="1"/>
        <v>400</v>
      </c>
      <c r="F31" s="11"/>
    </row>
    <row r="32" spans="1:15">
      <c r="A32" s="52"/>
      <c r="B32" s="8" t="s">
        <v>13</v>
      </c>
      <c r="C32" s="50">
        <f>SUM(C24:C31)</f>
        <v>10127.959999999999</v>
      </c>
      <c r="D32" s="44">
        <f>SUM(D24:D31)</f>
        <v>26500</v>
      </c>
      <c r="E32" s="41">
        <f>SUM(E24:E31)</f>
        <v>16372.04</v>
      </c>
      <c r="F32" s="11"/>
    </row>
    <row r="33" spans="1:6" ht="20.25">
      <c r="A33" s="52"/>
      <c r="B33" s="10" t="s">
        <v>29</v>
      </c>
      <c r="C33" s="6"/>
      <c r="D33" s="6"/>
      <c r="E33" s="12"/>
      <c r="F33" s="11"/>
    </row>
    <row r="34" spans="1:6">
      <c r="A34" s="52"/>
      <c r="B34" s="5" t="s">
        <v>47</v>
      </c>
      <c r="C34" s="37">
        <v>4111.1400000000003</v>
      </c>
      <c r="D34" s="38">
        <v>30000</v>
      </c>
      <c r="E34" s="39">
        <f>D34-C34</f>
        <v>25888.86</v>
      </c>
      <c r="F34" s="11"/>
    </row>
    <row r="35" spans="1:6">
      <c r="A35" s="52"/>
      <c r="B35" s="5" t="s">
        <v>14</v>
      </c>
      <c r="C35" s="22"/>
      <c r="D35" s="6">
        <v>500</v>
      </c>
      <c r="E35" s="39">
        <f>D35-C35</f>
        <v>500</v>
      </c>
      <c r="F35" s="11"/>
    </row>
    <row r="36" spans="1:6">
      <c r="A36" s="52"/>
      <c r="B36" s="13" t="s">
        <v>42</v>
      </c>
      <c r="C36" s="22">
        <v>0</v>
      </c>
      <c r="D36" s="6">
        <v>0</v>
      </c>
      <c r="E36" s="39">
        <f>D36-C36</f>
        <v>0</v>
      </c>
      <c r="F36" s="11"/>
    </row>
    <row r="37" spans="1:6">
      <c r="A37" s="52"/>
      <c r="B37" s="8" t="s">
        <v>15</v>
      </c>
      <c r="C37" s="50">
        <f>SUM(C34:C36)</f>
        <v>4111.1400000000003</v>
      </c>
      <c r="D37" s="36">
        <f>SUM(D34:D36)</f>
        <v>30500</v>
      </c>
      <c r="E37" s="40">
        <f>SUM(E34:E36)</f>
        <v>26388.86</v>
      </c>
      <c r="F37" s="11"/>
    </row>
    <row r="38" spans="1:6" ht="20.25">
      <c r="A38" s="52"/>
      <c r="B38" s="33" t="s">
        <v>30</v>
      </c>
      <c r="C38" s="6"/>
      <c r="D38" s="6"/>
      <c r="E38" s="11"/>
      <c r="F38" s="11"/>
    </row>
    <row r="39" spans="1:6">
      <c r="A39" s="52"/>
      <c r="B39" s="5" t="s">
        <v>16</v>
      </c>
      <c r="C39" s="37">
        <v>450</v>
      </c>
      <c r="D39" s="38">
        <v>550</v>
      </c>
      <c r="E39" s="39">
        <f t="shared" ref="E39:E47" si="2">D39-C39</f>
        <v>100</v>
      </c>
      <c r="F39" s="11"/>
    </row>
    <row r="40" spans="1:6">
      <c r="A40" s="52"/>
      <c r="B40" s="5" t="s">
        <v>17</v>
      </c>
      <c r="C40" s="22">
        <v>159.87</v>
      </c>
      <c r="D40" s="6">
        <v>1000</v>
      </c>
      <c r="E40" s="39">
        <f t="shared" si="2"/>
        <v>840.13</v>
      </c>
      <c r="F40" s="11"/>
    </row>
    <row r="41" spans="1:6">
      <c r="A41" s="52"/>
      <c r="B41" s="5" t="s">
        <v>43</v>
      </c>
      <c r="C41" s="22">
        <v>927.53</v>
      </c>
      <c r="D41" s="6">
        <v>3000</v>
      </c>
      <c r="E41" s="39">
        <f>D41-C41</f>
        <v>2072.4700000000003</v>
      </c>
      <c r="F41" s="11"/>
    </row>
    <row r="42" spans="1:6">
      <c r="A42" s="52"/>
      <c r="B42" s="5" t="s">
        <v>18</v>
      </c>
      <c r="C42" s="22"/>
      <c r="D42" s="6">
        <v>250</v>
      </c>
      <c r="E42" s="39">
        <f t="shared" si="2"/>
        <v>250</v>
      </c>
      <c r="F42" s="11"/>
    </row>
    <row r="43" spans="1:6">
      <c r="A43" s="52"/>
      <c r="B43" s="5" t="s">
        <v>19</v>
      </c>
      <c r="C43" s="22">
        <v>30</v>
      </c>
      <c r="D43" s="6">
        <v>50</v>
      </c>
      <c r="E43" s="39">
        <f t="shared" si="2"/>
        <v>20</v>
      </c>
      <c r="F43" s="11"/>
    </row>
    <row r="44" spans="1:6">
      <c r="A44" s="52"/>
      <c r="B44" s="5" t="s">
        <v>20</v>
      </c>
      <c r="C44" s="22"/>
      <c r="D44" s="6">
        <v>645</v>
      </c>
      <c r="E44" s="39">
        <f t="shared" si="2"/>
        <v>645</v>
      </c>
      <c r="F44" s="11"/>
    </row>
    <row r="45" spans="1:6">
      <c r="A45" s="52"/>
      <c r="B45" s="5" t="s">
        <v>21</v>
      </c>
      <c r="C45" s="22"/>
      <c r="D45" s="6">
        <v>50</v>
      </c>
      <c r="E45" s="39">
        <f t="shared" si="2"/>
        <v>50</v>
      </c>
      <c r="F45" s="11"/>
    </row>
    <row r="46" spans="1:6">
      <c r="A46" s="52"/>
      <c r="B46" s="5" t="s">
        <v>48</v>
      </c>
      <c r="C46" s="22"/>
      <c r="D46" s="6">
        <v>1200</v>
      </c>
      <c r="E46" s="39">
        <f t="shared" si="2"/>
        <v>1200</v>
      </c>
      <c r="F46" s="9"/>
    </row>
    <row r="47" spans="1:6">
      <c r="A47" s="52"/>
      <c r="B47" s="5" t="s">
        <v>49</v>
      </c>
      <c r="C47" s="22"/>
      <c r="D47" s="6">
        <v>3000</v>
      </c>
      <c r="E47" s="39">
        <f t="shared" si="2"/>
        <v>3000</v>
      </c>
      <c r="F47" s="9"/>
    </row>
    <row r="48" spans="1:6">
      <c r="B48" s="8" t="s">
        <v>22</v>
      </c>
      <c r="C48" s="51">
        <f>SUM(C39:C47)</f>
        <v>1567.4</v>
      </c>
      <c r="D48" s="44">
        <f>SUM(D39:D47)</f>
        <v>9745</v>
      </c>
      <c r="E48" s="40">
        <f>SUM(E39:E47)</f>
        <v>8177.6</v>
      </c>
    </row>
    <row r="49" spans="2:3">
      <c r="B49" s="14"/>
      <c r="C49" s="15"/>
    </row>
  </sheetData>
  <mergeCells count="7">
    <mergeCell ref="A5:A47"/>
    <mergeCell ref="C4:E4"/>
    <mergeCell ref="F4:H4"/>
    <mergeCell ref="B1:F1"/>
    <mergeCell ref="C22:E22"/>
    <mergeCell ref="C2:E2"/>
    <mergeCell ref="C3:E3"/>
  </mergeCells>
  <phoneticPr fontId="18" type="noConversion"/>
  <pageMargins left="0.25" right="0.25" top="0.75" bottom="0.75" header="0.3" footer="0.3"/>
  <pageSetup scale="71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Knight</dc:creator>
  <cp:lastModifiedBy>Andrew Berryman</cp:lastModifiedBy>
  <cp:lastPrinted>2018-11-15T02:20:23Z</cp:lastPrinted>
  <dcterms:created xsi:type="dcterms:W3CDTF">2016-09-06T03:30:24Z</dcterms:created>
  <dcterms:modified xsi:type="dcterms:W3CDTF">2019-09-10T19:53:24Z</dcterms:modified>
</cp:coreProperties>
</file>